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LDF\"/>
    </mc:Choice>
  </mc:AlternateContent>
  <xr:revisionPtr revIDLastSave="0" documentId="13_ncr:1_{0BA8B85E-D2D1-425F-A5EF-A0D6D15F33E2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9" i="1" l="1"/>
  <c r="H150" i="1"/>
  <c r="H148" i="1"/>
  <c r="H140" i="1"/>
  <c r="H141" i="1"/>
  <c r="H142" i="1"/>
  <c r="H143" i="1"/>
  <c r="H144" i="1"/>
  <c r="H145" i="1"/>
  <c r="H146" i="1"/>
  <c r="H139" i="1"/>
  <c r="H99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51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F10" i="1" s="1"/>
  <c r="E20" i="1"/>
  <c r="D20" i="1"/>
  <c r="C20" i="1"/>
  <c r="H12" i="1"/>
  <c r="G12" i="1"/>
  <c r="F12" i="1"/>
  <c r="E12" i="1"/>
  <c r="D12" i="1"/>
  <c r="C12" i="1"/>
  <c r="C85" i="1" l="1"/>
  <c r="G10" i="1"/>
  <c r="G160" i="1" s="1"/>
  <c r="D85" i="1"/>
  <c r="F85" i="1"/>
  <c r="F160" i="1" s="1"/>
  <c r="H85" i="1"/>
  <c r="C10" i="1"/>
  <c r="D10" i="1"/>
  <c r="H10" i="1"/>
  <c r="E85" i="1"/>
  <c r="E10" i="1"/>
  <c r="C160" i="1" l="1"/>
  <c r="D160" i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<sst xmlns="http://schemas.openxmlformats.org/spreadsheetml/2006/main" count="163" uniqueCount="90">
  <si>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</si>
  <si>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</si>
  <si>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</si>
  <si>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</si>
  <si>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</si>
  <si>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</si>
  <si>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</si>
  <si>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</si>
  <si>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</si>
  <si>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</si>
  <si>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</si>
  <si>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</si>
  <si>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</si>
  <si>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</si>
  <si>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</si>
  <si>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</si>
  <si>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</si>
  <si>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</si>
  <si>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</si>
  <si>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</si>
  <si>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</si>
  <si>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</si>
  <si>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</si>
  <si>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</si>
  <si>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</si>
  <si>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</si>
  <si>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</si>
  <si>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</si>
  <si>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</si>
  <si>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</si>
  <si>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</si>
  <si>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</si>
  <si>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</si>
  <si>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</si>
  <si>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</si>
  <si>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</si>
  <si>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</si>
  <si>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</si>
  <si>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</si>
  <si>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</si>
  <si>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</si>
  <si>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</si>
  <si>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</si>
  <si>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</si>
  <si>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</si>
  <si>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</si>
  <si>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</si>
  <si>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</si>
  <si>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</si>
  <si>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</si>
  <si>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</si>
  <si>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</si>
  <si>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</si>
  <si>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</si>
  <si>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</si>
  <si>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</si>
  <si>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</si>
  <si>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</si>
  <si>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</si>
  <si>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</si>
  <si>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</si>
  <si>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</si>
  <si>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</si>
  <si>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</si>
  <si>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</si>
  <si>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</si>
  <si>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</si>
  <si>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</si>
  <si>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</si>
  <si>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</si>
  <si>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</si>
  <si>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</si>
  <si>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</si>
  <si>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</si>
  <si>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</si>
  <si>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</si>
  <si>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</si>
  <si>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</si>
  <si>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</si>
  <si>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</si>
  <si>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</si>
  <si>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</si>
  <si>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</si>
  <si>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</si>
  <si>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</si>
  <si>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</si>
  <si>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</si>
  <si>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</si>
  <si>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</si>
  <si>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31 de marzo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</si>
</sst>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161745</xdr:colOff>
      <xdr:row>1</xdr:row>
      <xdr:rowOff>116815</xdr:rowOff>
    </xdr:from>
    <xdr:to>
      <xdr:col>1</xdr:col>
      <xdr:colOff>1635424</xdr:colOff>
      <xdr:row>5</xdr:row>
      <xdr:rowOff>92273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90DBBA-60A3-C565-FB94-0009391A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363" y="305518"/>
          <a:ext cx="1473679" cy="6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6" zoomScale="106" zoomScaleNormal="106" workbookViewId="0">
      <selection activeCell="F152" sqref="F152:G155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3" width="15.140625" style="1" bestFit="1" customWidth="1"/>
    <col min="4" max="4" width="13.7109375" style="1" bestFit="1" customWidth="1"/>
    <col min="5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3082865793.9400001</v>
      </c>
      <c r="D10" s="8">
        <f>SUM(D12,D20,D30,D40,D50,D60,D64,D73,D77)</f>
        <v>-117586557.53999996</v>
      </c>
      <c r="E10" s="24">
        <f t="shared" ref="E10:H10" si="0">SUM(E12,E20,E30,E40,E50,E60,E64,E73,E77)</f>
        <v>2965279236.3999996</v>
      </c>
      <c r="F10" s="8">
        <f t="shared" si="0"/>
        <v>1284594551.25</v>
      </c>
      <c r="G10" s="8">
        <f t="shared" si="0"/>
        <v>1206917719.2199998</v>
      </c>
      <c r="H10" s="24">
        <f t="shared" si="0"/>
        <v>1680684685.1500001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552877194.89999998</v>
      </c>
      <c r="D12" s="7">
        <f>SUM(D13:D19)</f>
        <v>25566891.440000001</v>
      </c>
      <c r="E12" s="25">
        <f t="shared" ref="E12:H12" si="1">SUM(E13:E19)</f>
        <v>578444086.33999991</v>
      </c>
      <c r="F12" s="7">
        <f t="shared" si="1"/>
        <v>578444086.34000003</v>
      </c>
      <c r="G12" s="7">
        <f t="shared" si="1"/>
        <v>578405986.34000003</v>
      </c>
      <c r="H12" s="25">
        <f t="shared" si="1"/>
        <v>-2.9831426218152046E-8</v>
      </c>
    </row>
    <row r="13" spans="2:9" x14ac:dyDescent="0.2">
      <c r="B13" s="10" t="s">
        <v>14</v>
      </c>
      <c r="C13" s="22">
        <v>153426095.91</v>
      </c>
      <c r="D13" s="22">
        <v>-5453217.8300000001</v>
      </c>
      <c r="E13" s="26">
        <f>SUM(C13:D13)</f>
        <v>147972878.07999998</v>
      </c>
      <c r="F13" s="23">
        <v>147972878.08000001</v>
      </c>
      <c r="G13" s="23">
        <v>147972878.08000001</v>
      </c>
      <c r="H13" s="30">
        <f>SUM(E13-F13)</f>
        <v>-2.9802322387695313E-8</v>
      </c>
    </row>
    <row r="14" spans="2:9" ht="23.1" customHeight="1" x14ac:dyDescent="0.2">
      <c r="B14" s="10" t="s">
        <v>15</v>
      </c>
      <c r="C14" s="22">
        <v>20631314.640000001</v>
      </c>
      <c r="D14" s="22">
        <v>231277.56000000006</v>
      </c>
      <c r="E14" s="26">
        <f t="shared" ref="E14:E79" si="2">SUM(C14:D14)</f>
        <v>20862592.199999999</v>
      </c>
      <c r="F14" s="23">
        <v>20862592.199999999</v>
      </c>
      <c r="G14" s="23">
        <v>20840092.199999999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134352924.84999999</v>
      </c>
      <c r="D15" s="22">
        <v>14026269.590000004</v>
      </c>
      <c r="E15" s="26">
        <f t="shared" si="2"/>
        <v>148379194.44</v>
      </c>
      <c r="F15" s="23">
        <v>148379194.44</v>
      </c>
      <c r="G15" s="23">
        <v>148379194.44</v>
      </c>
      <c r="H15" s="30">
        <f t="shared" si="3"/>
        <v>0</v>
      </c>
    </row>
    <row r="16" spans="2:9" x14ac:dyDescent="0.2">
      <c r="B16" s="10" t="s">
        <v>17</v>
      </c>
      <c r="C16" s="22">
        <v>29890943.190000001</v>
      </c>
      <c r="D16" s="22">
        <v>1802690.5799999998</v>
      </c>
      <c r="E16" s="26">
        <f t="shared" si="2"/>
        <v>31693633.77</v>
      </c>
      <c r="F16" s="23">
        <v>31693633.77</v>
      </c>
      <c r="G16" s="23">
        <v>31693633.77</v>
      </c>
      <c r="H16" s="30">
        <f t="shared" si="3"/>
        <v>0</v>
      </c>
    </row>
    <row r="17" spans="2:8" x14ac:dyDescent="0.2">
      <c r="B17" s="10" t="s">
        <v>18</v>
      </c>
      <c r="C17" s="22">
        <v>156213269.91999999</v>
      </c>
      <c r="D17" s="22">
        <v>7520031.2699999958</v>
      </c>
      <c r="E17" s="26">
        <f t="shared" si="2"/>
        <v>163733301.19</v>
      </c>
      <c r="F17" s="23">
        <v>163733301.19</v>
      </c>
      <c r="G17" s="23">
        <v>163717701.19</v>
      </c>
      <c r="H17" s="30">
        <f t="shared" si="3"/>
        <v>0</v>
      </c>
    </row>
    <row r="18" spans="2:8" x14ac:dyDescent="0.2">
      <c r="B18" s="10" t="s">
        <v>19</v>
      </c>
      <c r="C18" s="22">
        <v>933795.15</v>
      </c>
      <c r="D18" s="22">
        <v>-745854.68</v>
      </c>
      <c r="E18" s="26">
        <f t="shared" si="2"/>
        <v>187940.46999999997</v>
      </c>
      <c r="F18" s="23">
        <v>187940.47</v>
      </c>
      <c r="G18" s="23">
        <v>187940.47</v>
      </c>
      <c r="H18" s="30">
        <f t="shared" si="3"/>
        <v>-2.9103830456733704E-11</v>
      </c>
    </row>
    <row r="19" spans="2:8" x14ac:dyDescent="0.2">
      <c r="B19" s="10" t="s">
        <v>20</v>
      </c>
      <c r="C19" s="22">
        <v>57428851.240000002</v>
      </c>
      <c r="D19" s="22">
        <v>8185694.9499999993</v>
      </c>
      <c r="E19" s="26">
        <f t="shared" si="2"/>
        <v>65614546.189999998</v>
      </c>
      <c r="F19" s="23">
        <v>65614546.189999998</v>
      </c>
      <c r="G19" s="23">
        <v>65614546.189999998</v>
      </c>
      <c r="H19" s="30">
        <f t="shared" si="3"/>
        <v>0</v>
      </c>
    </row>
    <row r="20" spans="2:8" s="9" customFormat="1" x14ac:dyDescent="0.2">
      <c r="B20" s="12" t="s">
        <v>21</v>
      </c>
      <c r="C20" s="7">
        <f>SUM(C21:C29)</f>
        <v>206093166.21999997</v>
      </c>
      <c r="D20" s="7">
        <f t="shared" ref="D20:H20" si="4">SUM(D21:D29)</f>
        <v>-42838389.43</v>
      </c>
      <c r="E20" s="25">
        <f t="shared" si="4"/>
        <v>163254776.78999999</v>
      </c>
      <c r="F20" s="7">
        <f t="shared" si="4"/>
        <v>26278800.580000002</v>
      </c>
      <c r="G20" s="7">
        <f t="shared" si="4"/>
        <v>20438639.879999995</v>
      </c>
      <c r="H20" s="25">
        <f t="shared" si="4"/>
        <v>136975976.21000001</v>
      </c>
    </row>
    <row r="21" spans="2:8" ht="24" x14ac:dyDescent="0.2">
      <c r="B21" s="10" t="s">
        <v>22</v>
      </c>
      <c r="C21" s="22">
        <v>14349964.76</v>
      </c>
      <c r="D21" s="22">
        <v>-11116528.68</v>
      </c>
      <c r="E21" s="26">
        <f t="shared" si="2"/>
        <v>3233436.08</v>
      </c>
      <c r="F21" s="23">
        <v>1730560.75</v>
      </c>
      <c r="G21" s="23">
        <v>1364175.15</v>
      </c>
      <c r="H21" s="30">
        <f t="shared" si="3"/>
        <v>1502875.33</v>
      </c>
    </row>
    <row r="22" spans="2:8" x14ac:dyDescent="0.2">
      <c r="B22" s="10" t="s">
        <v>23</v>
      </c>
      <c r="C22" s="22">
        <v>35684587.75</v>
      </c>
      <c r="D22" s="22">
        <v>-5067614.7300000042</v>
      </c>
      <c r="E22" s="26">
        <f t="shared" si="2"/>
        <v>30616973.019999996</v>
      </c>
      <c r="F22" s="23">
        <v>5807964.29</v>
      </c>
      <c r="G22" s="23">
        <v>4011385.54</v>
      </c>
      <c r="H22" s="30">
        <f t="shared" si="3"/>
        <v>24809008.729999997</v>
      </c>
    </row>
    <row r="23" spans="2:8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x14ac:dyDescent="0.2">
      <c r="B24" s="10" t="s">
        <v>25</v>
      </c>
      <c r="C24" s="22">
        <v>27720006.879999999</v>
      </c>
      <c r="D24" s="22">
        <v>-21638060.649999999</v>
      </c>
      <c r="E24" s="26">
        <f t="shared" si="2"/>
        <v>6081946.2300000004</v>
      </c>
      <c r="F24" s="23">
        <v>1398952.3399999999</v>
      </c>
      <c r="G24" s="23">
        <v>986084.97</v>
      </c>
      <c r="H24" s="30">
        <f t="shared" si="3"/>
        <v>4682993.8900000006</v>
      </c>
    </row>
    <row r="25" spans="2:8" ht="23.45" customHeight="1" x14ac:dyDescent="0.2">
      <c r="B25" s="10" t="s">
        <v>26</v>
      </c>
      <c r="C25" s="22">
        <v>1979120</v>
      </c>
      <c r="D25" s="22">
        <v>-1387344.2899999998</v>
      </c>
      <c r="E25" s="26">
        <f t="shared" si="2"/>
        <v>591775.7100000002</v>
      </c>
      <c r="F25" s="23">
        <v>379888.05000000005</v>
      </c>
      <c r="G25" s="23">
        <v>347750.84</v>
      </c>
      <c r="H25" s="30">
        <f t="shared" si="3"/>
        <v>211887.66000000015</v>
      </c>
    </row>
    <row r="26" spans="2:8" x14ac:dyDescent="0.2">
      <c r="B26" s="10" t="s">
        <v>27</v>
      </c>
      <c r="C26" s="22">
        <v>54794539.710000001</v>
      </c>
      <c r="D26" s="22">
        <v>9666448.2600000054</v>
      </c>
      <c r="E26" s="26">
        <f t="shared" si="2"/>
        <v>64460987.970000006</v>
      </c>
      <c r="F26" s="23">
        <v>12166984.630000001</v>
      </c>
      <c r="G26" s="23">
        <v>9292386.9000000004</v>
      </c>
      <c r="H26" s="30">
        <f t="shared" si="3"/>
        <v>52294003.340000004</v>
      </c>
    </row>
    <row r="27" spans="2:8" x14ac:dyDescent="0.2">
      <c r="B27" s="10" t="s">
        <v>28</v>
      </c>
      <c r="C27" s="22">
        <v>55257946.479999997</v>
      </c>
      <c r="D27" s="22">
        <v>-6635171.4100000001</v>
      </c>
      <c r="E27" s="26">
        <f t="shared" si="2"/>
        <v>48622775.069999993</v>
      </c>
      <c r="F27" s="23">
        <v>868366.37</v>
      </c>
      <c r="G27" s="23">
        <v>807595.47</v>
      </c>
      <c r="H27" s="30">
        <f t="shared" si="3"/>
        <v>47754408.699999996</v>
      </c>
    </row>
    <row r="28" spans="2:8" ht="12" customHeight="1" x14ac:dyDescent="0.2">
      <c r="B28" s="10" t="s">
        <v>29</v>
      </c>
      <c r="C28" s="22">
        <v>172270</v>
      </c>
      <c r="D28" s="22">
        <v>-172270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1" customHeight="1" x14ac:dyDescent="0.2">
      <c r="B29" s="10" t="s">
        <v>30</v>
      </c>
      <c r="C29" s="22">
        <v>16134730.640000001</v>
      </c>
      <c r="D29" s="22">
        <v>-6487847.9299999997</v>
      </c>
      <c r="E29" s="26">
        <f t="shared" si="2"/>
        <v>9646882.7100000009</v>
      </c>
      <c r="F29" s="23">
        <v>3926084.15</v>
      </c>
      <c r="G29" s="23">
        <v>3629261.01</v>
      </c>
      <c r="H29" s="30">
        <f t="shared" si="3"/>
        <v>5720798.5600000005</v>
      </c>
    </row>
    <row r="30" spans="2:8" s="9" customFormat="1" x14ac:dyDescent="0.2">
      <c r="B30" s="12" t="s">
        <v>31</v>
      </c>
      <c r="C30" s="7">
        <f>SUM(C31:C39)</f>
        <v>707795420.5</v>
      </c>
      <c r="D30" s="7">
        <f t="shared" ref="D30:H30" si="5">SUM(D31:D39)</f>
        <v>-118731403.97999997</v>
      </c>
      <c r="E30" s="25">
        <f t="shared" si="5"/>
        <v>589064016.51999998</v>
      </c>
      <c r="F30" s="7">
        <f t="shared" si="5"/>
        <v>170404339.05000001</v>
      </c>
      <c r="G30" s="7">
        <f t="shared" si="5"/>
        <v>158371698.88</v>
      </c>
      <c r="H30" s="25">
        <f t="shared" si="5"/>
        <v>418659677.47000003</v>
      </c>
    </row>
    <row r="31" spans="2:8" x14ac:dyDescent="0.2">
      <c r="B31" s="10" t="s">
        <v>32</v>
      </c>
      <c r="C31" s="22">
        <v>66270109.990000002</v>
      </c>
      <c r="D31" s="22">
        <v>-3413240.6400000006</v>
      </c>
      <c r="E31" s="26">
        <f t="shared" si="2"/>
        <v>62856869.350000001</v>
      </c>
      <c r="F31" s="23">
        <v>55904092.350000001</v>
      </c>
      <c r="G31" s="23">
        <v>55518301.719999999</v>
      </c>
      <c r="H31" s="30">
        <f t="shared" si="3"/>
        <v>6952777</v>
      </c>
    </row>
    <row r="32" spans="2:8" x14ac:dyDescent="0.2">
      <c r="B32" s="10" t="s">
        <v>33</v>
      </c>
      <c r="C32" s="22">
        <v>65977463.700000003</v>
      </c>
      <c r="D32" s="22">
        <v>4083808.2800000012</v>
      </c>
      <c r="E32" s="26">
        <f t="shared" si="2"/>
        <v>70061271.980000004</v>
      </c>
      <c r="F32" s="23">
        <v>14838204.09</v>
      </c>
      <c r="G32" s="23">
        <v>12076491.369999999</v>
      </c>
      <c r="H32" s="30">
        <f t="shared" si="3"/>
        <v>55223067.890000001</v>
      </c>
    </row>
    <row r="33" spans="2:8" x14ac:dyDescent="0.2">
      <c r="B33" s="10" t="s">
        <v>34</v>
      </c>
      <c r="C33" s="22">
        <v>57702416.189999998</v>
      </c>
      <c r="D33" s="22">
        <v>-19916551.730000004</v>
      </c>
      <c r="E33" s="26">
        <f t="shared" si="2"/>
        <v>37785864.459999993</v>
      </c>
      <c r="F33" s="23">
        <v>6239748.5</v>
      </c>
      <c r="G33" s="23">
        <v>5979952.2400000002</v>
      </c>
      <c r="H33" s="30">
        <f t="shared" si="3"/>
        <v>31546115.959999993</v>
      </c>
    </row>
    <row r="34" spans="2:8" ht="24.6" customHeight="1" x14ac:dyDescent="0.2">
      <c r="B34" s="10" t="s">
        <v>35</v>
      </c>
      <c r="C34" s="22">
        <v>46184268.490000002</v>
      </c>
      <c r="D34" s="22">
        <v>8031183.1200000048</v>
      </c>
      <c r="E34" s="26">
        <f t="shared" si="2"/>
        <v>54215451.610000007</v>
      </c>
      <c r="F34" s="23">
        <v>48371537.469999999</v>
      </c>
      <c r="G34" s="23">
        <v>48371537.469999999</v>
      </c>
      <c r="H34" s="30">
        <f t="shared" si="3"/>
        <v>5843914.140000008</v>
      </c>
    </row>
    <row r="35" spans="2:8" x14ac:dyDescent="0.2">
      <c r="B35" s="10" t="s">
        <v>36</v>
      </c>
      <c r="C35" s="22">
        <v>349260154.52999997</v>
      </c>
      <c r="D35" s="22">
        <v>-101254893.63999999</v>
      </c>
      <c r="E35" s="26">
        <f t="shared" si="2"/>
        <v>248005260.88999999</v>
      </c>
      <c r="F35" s="23">
        <v>17658274.690000001</v>
      </c>
      <c r="G35" s="23">
        <v>12865221.23</v>
      </c>
      <c r="H35" s="30">
        <f t="shared" si="3"/>
        <v>230346986.19999999</v>
      </c>
    </row>
    <row r="36" spans="2:8" x14ac:dyDescent="0.2">
      <c r="B36" s="10" t="s">
        <v>37</v>
      </c>
      <c r="C36" s="22">
        <v>101158037.83</v>
      </c>
      <c r="D36" s="22">
        <v>-1663129.7599999905</v>
      </c>
      <c r="E36" s="26">
        <f t="shared" si="2"/>
        <v>99494908.070000008</v>
      </c>
      <c r="F36" s="23">
        <v>15287730.33</v>
      </c>
      <c r="G36" s="23">
        <v>12629038.77</v>
      </c>
      <c r="H36" s="30">
        <f t="shared" si="3"/>
        <v>84207177.74000001</v>
      </c>
    </row>
    <row r="37" spans="2:8" x14ac:dyDescent="0.2">
      <c r="B37" s="10" t="s">
        <v>38</v>
      </c>
      <c r="C37" s="22">
        <v>2720348.15</v>
      </c>
      <c r="D37" s="22">
        <v>-1271637.1000000006</v>
      </c>
      <c r="E37" s="26">
        <f t="shared" si="2"/>
        <v>1448711.0499999993</v>
      </c>
      <c r="F37" s="23">
        <v>1448711.05</v>
      </c>
      <c r="G37" s="23">
        <v>1237155.01</v>
      </c>
      <c r="H37" s="30">
        <f t="shared" si="3"/>
        <v>-6.9849193096160889E-10</v>
      </c>
    </row>
    <row r="38" spans="2:8" x14ac:dyDescent="0.2">
      <c r="B38" s="10" t="s">
        <v>39</v>
      </c>
      <c r="C38" s="22">
        <v>16197121.619999999</v>
      </c>
      <c r="D38" s="22">
        <v>-3577640.2100000009</v>
      </c>
      <c r="E38" s="26">
        <f t="shared" si="2"/>
        <v>12619481.409999998</v>
      </c>
      <c r="F38" s="23">
        <v>8079842.8699999992</v>
      </c>
      <c r="G38" s="23">
        <v>7901189.3499999996</v>
      </c>
      <c r="H38" s="30">
        <f t="shared" si="3"/>
        <v>4539638.5399999991</v>
      </c>
    </row>
    <row r="39" spans="2:8" x14ac:dyDescent="0.2">
      <c r="B39" s="10" t="s">
        <v>40</v>
      </c>
      <c r="C39" s="22">
        <v>2325500</v>
      </c>
      <c r="D39" s="22">
        <v>250697.70000000298</v>
      </c>
      <c r="E39" s="26">
        <f t="shared" si="2"/>
        <v>2576197.700000003</v>
      </c>
      <c r="F39" s="23">
        <v>2576197.7000000002</v>
      </c>
      <c r="G39" s="23">
        <v>1792811.72</v>
      </c>
      <c r="H39" s="30">
        <f t="shared" si="3"/>
        <v>2.7939677238464355E-9</v>
      </c>
    </row>
    <row r="40" spans="2:8" s="9" customFormat="1" ht="25.5" customHeight="1" x14ac:dyDescent="0.2">
      <c r="B40" s="12" t="s">
        <v>41</v>
      </c>
      <c r="C40" s="7">
        <f>SUM(C41:C49)</f>
        <v>518718334.68999994</v>
      </c>
      <c r="D40" s="7">
        <f t="shared" ref="D40:H40" si="6">SUM(D41:D49)</f>
        <v>-31218312.43</v>
      </c>
      <c r="E40" s="25">
        <f t="shared" si="6"/>
        <v>487500022.25999999</v>
      </c>
      <c r="F40" s="7">
        <f t="shared" si="6"/>
        <v>480578943.11000001</v>
      </c>
      <c r="G40" s="7">
        <f t="shared" si="6"/>
        <v>423127507.57999992</v>
      </c>
      <c r="H40" s="25">
        <f t="shared" si="6"/>
        <v>6921079.1499999939</v>
      </c>
    </row>
    <row r="41" spans="2:8" x14ac:dyDescent="0.2">
      <c r="B41" s="10" t="s">
        <v>42</v>
      </c>
      <c r="C41" s="22">
        <v>359433002.44</v>
      </c>
      <c r="D41" s="22">
        <v>20078749.180000007</v>
      </c>
      <c r="E41" s="26">
        <f t="shared" si="2"/>
        <v>379511751.62</v>
      </c>
      <c r="F41" s="23">
        <v>379511751.62</v>
      </c>
      <c r="G41" s="23">
        <v>321602618.95999998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61691442.649999999</v>
      </c>
      <c r="D44" s="22">
        <v>-41241185.700000003</v>
      </c>
      <c r="E44" s="26">
        <f t="shared" si="2"/>
        <v>20450256.949999996</v>
      </c>
      <c r="F44" s="23">
        <v>13529177.799999999</v>
      </c>
      <c r="G44" s="23">
        <v>13400578.689999999</v>
      </c>
      <c r="H44" s="30">
        <f t="shared" si="3"/>
        <v>6921079.1499999966</v>
      </c>
    </row>
    <row r="45" spans="2:8" x14ac:dyDescent="0.2">
      <c r="B45" s="10" t="s">
        <v>46</v>
      </c>
      <c r="C45" s="22">
        <v>5653573.5300000003</v>
      </c>
      <c r="D45" s="22">
        <v>-3207412.6899999995</v>
      </c>
      <c r="E45" s="26">
        <f t="shared" si="2"/>
        <v>2446160.8400000008</v>
      </c>
      <c r="F45" s="23">
        <v>2446160.84</v>
      </c>
      <c r="G45" s="23">
        <v>3032457.08</v>
      </c>
      <c r="H45" s="30">
        <f t="shared" si="3"/>
        <v>9.3132257461547852E-10</v>
      </c>
    </row>
    <row r="46" spans="2:8" x14ac:dyDescent="0.2">
      <c r="B46" s="10" t="s">
        <v>47</v>
      </c>
      <c r="C46" s="22">
        <v>44263924.460000001</v>
      </c>
      <c r="D46" s="22">
        <v>-26405330.960000005</v>
      </c>
      <c r="E46" s="26">
        <f t="shared" si="2"/>
        <v>17858593.499999996</v>
      </c>
      <c r="F46" s="23">
        <v>17858593.5</v>
      </c>
      <c r="G46" s="23">
        <v>17858593.5</v>
      </c>
      <c r="H46" s="30">
        <f t="shared" si="3"/>
        <v>-3.7252902984619141E-9</v>
      </c>
    </row>
    <row r="47" spans="2:8" x14ac:dyDescent="0.2">
      <c r="B47" s="10" t="s">
        <v>48</v>
      </c>
      <c r="C47" s="22">
        <v>47676391.609999999</v>
      </c>
      <c r="D47" s="22">
        <v>19556867.740000002</v>
      </c>
      <c r="E47" s="26">
        <f t="shared" si="2"/>
        <v>67233259.349999994</v>
      </c>
      <c r="F47" s="23">
        <v>67233259.349999994</v>
      </c>
      <c r="G47" s="23">
        <v>67233259.349999994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31266730.93</v>
      </c>
      <c r="D50" s="7">
        <f t="shared" ref="D50:H50" si="7">SUM(D51:D59)</f>
        <v>-5198540.629999999</v>
      </c>
      <c r="E50" s="25">
        <f t="shared" si="7"/>
        <v>26068190.300000001</v>
      </c>
      <c r="F50" s="7">
        <f t="shared" si="7"/>
        <v>10008808.790000001</v>
      </c>
      <c r="G50" s="7">
        <f t="shared" si="7"/>
        <v>9139540.2000000011</v>
      </c>
      <c r="H50" s="25">
        <f t="shared" si="7"/>
        <v>16059381.51</v>
      </c>
    </row>
    <row r="51" spans="2:8" x14ac:dyDescent="0.2">
      <c r="B51" s="10" t="s">
        <v>52</v>
      </c>
      <c r="C51" s="22">
        <v>7259862.29</v>
      </c>
      <c r="D51" s="22">
        <v>-6319109.8599999994</v>
      </c>
      <c r="E51" s="26">
        <f t="shared" si="2"/>
        <v>940752.43000000063</v>
      </c>
      <c r="F51" s="23">
        <v>352412.75999999995</v>
      </c>
      <c r="G51" s="23">
        <v>311163.15999999997</v>
      </c>
      <c r="H51" s="30">
        <f t="shared" si="3"/>
        <v>588339.67000000062</v>
      </c>
    </row>
    <row r="52" spans="2:8" x14ac:dyDescent="0.2">
      <c r="B52" s="10" t="s">
        <v>53</v>
      </c>
      <c r="C52" s="22">
        <v>565868.64</v>
      </c>
      <c r="D52" s="22">
        <v>1240083.4099999999</v>
      </c>
      <c r="E52" s="26">
        <f t="shared" si="2"/>
        <v>1805952.0499999998</v>
      </c>
      <c r="F52" s="23">
        <v>1805952.05</v>
      </c>
      <c r="G52" s="23">
        <v>1006323.06</v>
      </c>
      <c r="H52" s="30">
        <f t="shared" si="3"/>
        <v>-2.3283064365386963E-10</v>
      </c>
    </row>
    <row r="53" spans="2:8" x14ac:dyDescent="0.2">
      <c r="B53" s="10" t="s">
        <v>54</v>
      </c>
      <c r="C53" s="22">
        <v>0</v>
      </c>
      <c r="D53" s="22">
        <v>21998</v>
      </c>
      <c r="E53" s="26">
        <f t="shared" si="2"/>
        <v>21998</v>
      </c>
      <c r="F53" s="23">
        <v>21998</v>
      </c>
      <c r="G53" s="23">
        <v>21998</v>
      </c>
      <c r="H53" s="30">
        <f t="shared" si="3"/>
        <v>0</v>
      </c>
    </row>
    <row r="54" spans="2:8" x14ac:dyDescent="0.2">
      <c r="B54" s="10" t="s">
        <v>55</v>
      </c>
      <c r="C54" s="22">
        <v>20400000</v>
      </c>
      <c r="D54" s="22">
        <v>1757008</v>
      </c>
      <c r="E54" s="26">
        <f t="shared" si="2"/>
        <v>22157008</v>
      </c>
      <c r="F54" s="23">
        <v>7603260</v>
      </c>
      <c r="G54" s="23">
        <v>7603260</v>
      </c>
      <c r="H54" s="30">
        <f t="shared" si="3"/>
        <v>14553748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3041000</v>
      </c>
      <c r="D56" s="22">
        <v>-1898520.1800000002</v>
      </c>
      <c r="E56" s="26">
        <f t="shared" si="2"/>
        <v>1142479.8199999998</v>
      </c>
      <c r="F56" s="23">
        <v>225185.98</v>
      </c>
      <c r="G56" s="23">
        <v>196795.98</v>
      </c>
      <c r="H56" s="30">
        <f t="shared" si="3"/>
        <v>917293.83999999985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0</v>
      </c>
      <c r="D59" s="22">
        <v>0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1066114946.7</v>
      </c>
      <c r="D60" s="7">
        <f t="shared" ref="D60:H60" si="8">SUM(D61:D63)</f>
        <v>54833197.49000001</v>
      </c>
      <c r="E60" s="25">
        <f t="shared" si="8"/>
        <v>1120948144.1899998</v>
      </c>
      <c r="F60" s="7">
        <f t="shared" si="8"/>
        <v>18879573.379999999</v>
      </c>
      <c r="G60" s="7">
        <f t="shared" si="8"/>
        <v>17434346.34</v>
      </c>
      <c r="H60" s="25">
        <f t="shared" si="8"/>
        <v>1102068570.8099999</v>
      </c>
    </row>
    <row r="61" spans="2:8" x14ac:dyDescent="0.2">
      <c r="B61" s="10" t="s">
        <v>62</v>
      </c>
      <c r="C61" s="22">
        <v>607900000</v>
      </c>
      <c r="D61" s="22">
        <v>381670074.83999997</v>
      </c>
      <c r="E61" s="26">
        <f t="shared" si="2"/>
        <v>989570074.83999991</v>
      </c>
      <c r="F61" s="23">
        <v>18879573.379999999</v>
      </c>
      <c r="G61" s="23">
        <v>17434346.34</v>
      </c>
      <c r="H61" s="30">
        <f t="shared" si="3"/>
        <v>970690501.45999992</v>
      </c>
    </row>
    <row r="62" spans="2:8" x14ac:dyDescent="0.2">
      <c r="B62" s="10" t="s">
        <v>63</v>
      </c>
      <c r="C62" s="22">
        <v>151228333.44</v>
      </c>
      <c r="D62" s="22">
        <v>-22202903.399999999</v>
      </c>
      <c r="E62" s="26">
        <f t="shared" si="2"/>
        <v>129025430.03999999</v>
      </c>
      <c r="F62" s="23">
        <v>0</v>
      </c>
      <c r="G62" s="23">
        <v>0</v>
      </c>
      <c r="H62" s="30">
        <f t="shared" si="3"/>
        <v>129025430.03999999</v>
      </c>
    </row>
    <row r="63" spans="2:8" x14ac:dyDescent="0.2">
      <c r="B63" s="10" t="s">
        <v>64</v>
      </c>
      <c r="C63" s="22">
        <v>306986613.25999999</v>
      </c>
      <c r="D63" s="22">
        <v>-304633973.94999999</v>
      </c>
      <c r="E63" s="26">
        <f t="shared" si="2"/>
        <v>2352639.3100000024</v>
      </c>
      <c r="F63" s="23">
        <v>0</v>
      </c>
      <c r="G63" s="23">
        <v>0</v>
      </c>
      <c r="H63" s="30">
        <f>SUM(E63-F63)</f>
        <v>2352639.3100000024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12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1203164327.4900002</v>
      </c>
      <c r="D85" s="15">
        <f t="shared" ref="D85:H85" si="14">SUM(D86,D94,D104,D114,D124,D134,D138,D147,D151)</f>
        <v>31752635.650000002</v>
      </c>
      <c r="E85" s="27">
        <f t="shared" si="14"/>
        <v>1234916963.1400001</v>
      </c>
      <c r="F85" s="15">
        <f t="shared" si="14"/>
        <v>131130007.41</v>
      </c>
      <c r="G85" s="15">
        <f t="shared" si="14"/>
        <v>103286583.02000001</v>
      </c>
      <c r="H85" s="27">
        <f t="shared" si="14"/>
        <v>1103786955.7299998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x14ac:dyDescent="0.2">
      <c r="B94" s="17" t="s">
        <v>21</v>
      </c>
      <c r="C94" s="7">
        <f>SUM(C95:C103)</f>
        <v>172812800</v>
      </c>
      <c r="D94" s="7">
        <f t="shared" ref="D94:H94" si="18">SUM(D95:D103)</f>
        <v>1167615.54</v>
      </c>
      <c r="E94" s="25">
        <f t="shared" si="18"/>
        <v>173980415.53999999</v>
      </c>
      <c r="F94" s="7">
        <f t="shared" si="18"/>
        <v>34236833.630000003</v>
      </c>
      <c r="G94" s="7">
        <f t="shared" si="18"/>
        <v>7681466.9199999999</v>
      </c>
      <c r="H94" s="25">
        <f t="shared" si="18"/>
        <v>139743581.91000003</v>
      </c>
    </row>
    <row r="95" spans="2:8" ht="24" x14ac:dyDescent="0.2">
      <c r="B95" s="10" t="s">
        <v>22</v>
      </c>
      <c r="C95" s="22">
        <v>900</v>
      </c>
      <c r="D95" s="22">
        <v>0</v>
      </c>
      <c r="E95" s="26">
        <f t="shared" si="17"/>
        <v>900</v>
      </c>
      <c r="F95" s="23">
        <v>0</v>
      </c>
      <c r="G95" s="23">
        <v>0</v>
      </c>
      <c r="H95" s="30">
        <f t="shared" si="16"/>
        <v>900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x14ac:dyDescent="0.2">
      <c r="B98" s="10" t="s">
        <v>25</v>
      </c>
      <c r="C98" s="22">
        <v>1339600</v>
      </c>
      <c r="D98" s="22">
        <v>1153883.54</v>
      </c>
      <c r="E98" s="26">
        <f t="shared" si="17"/>
        <v>2493483.54</v>
      </c>
      <c r="F98" s="23">
        <v>0</v>
      </c>
      <c r="G98" s="23">
        <v>0</v>
      </c>
      <c r="H98" s="30">
        <f t="shared" si="16"/>
        <v>2493483.54</v>
      </c>
    </row>
    <row r="99" spans="2:18" x14ac:dyDescent="0.2">
      <c r="B99" s="10" t="s">
        <v>26</v>
      </c>
      <c r="C99" s="22">
        <v>10800</v>
      </c>
      <c r="D99" s="22">
        <v>13250</v>
      </c>
      <c r="E99" s="26">
        <f t="shared" si="17"/>
        <v>24050</v>
      </c>
      <c r="F99" s="23">
        <v>0</v>
      </c>
      <c r="G99" s="23">
        <v>0</v>
      </c>
      <c r="H99" s="30">
        <f t="shared" si="16"/>
        <v>24050</v>
      </c>
      <c r="J99" s="18"/>
    </row>
    <row r="100" spans="2:18" x14ac:dyDescent="0.2">
      <c r="B100" s="10" t="s">
        <v>27</v>
      </c>
      <c r="C100" s="22">
        <v>163850000</v>
      </c>
      <c r="D100" s="22">
        <v>0</v>
      </c>
      <c r="E100" s="26">
        <f t="shared" si="17"/>
        <v>163850000</v>
      </c>
      <c r="F100" s="23">
        <v>34236833.630000003</v>
      </c>
      <c r="G100" s="23">
        <v>7681466.9199999999</v>
      </c>
      <c r="H100" s="30">
        <f t="shared" si="16"/>
        <v>129613166.37</v>
      </c>
      <c r="R100" s="2"/>
    </row>
    <row r="101" spans="2:18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7470000</v>
      </c>
      <c r="D102" s="22">
        <v>0</v>
      </c>
      <c r="E102" s="26">
        <f t="shared" si="17"/>
        <v>7470000</v>
      </c>
      <c r="F102" s="23">
        <v>0</v>
      </c>
      <c r="G102" s="23">
        <v>0</v>
      </c>
      <c r="H102" s="30">
        <f t="shared" si="16"/>
        <v>7470000</v>
      </c>
    </row>
    <row r="103" spans="2:18" ht="24.6" customHeight="1" x14ac:dyDescent="0.2">
      <c r="B103" s="10" t="s">
        <v>30</v>
      </c>
      <c r="C103" s="22">
        <v>141500</v>
      </c>
      <c r="D103" s="22">
        <v>482</v>
      </c>
      <c r="E103" s="26">
        <f t="shared" si="17"/>
        <v>141982</v>
      </c>
      <c r="F103" s="23">
        <v>0</v>
      </c>
      <c r="G103" s="23">
        <v>0</v>
      </c>
      <c r="H103" s="30">
        <f t="shared" si="16"/>
        <v>141982</v>
      </c>
    </row>
    <row r="104" spans="2:18" x14ac:dyDescent="0.2">
      <c r="B104" s="17" t="s">
        <v>31</v>
      </c>
      <c r="C104" s="7">
        <f>SUM(C105:C113)</f>
        <v>599799895.88</v>
      </c>
      <c r="D104" s="7">
        <f t="shared" ref="D104:H104" si="19">SUM(D105:D113)</f>
        <v>-4157908</v>
      </c>
      <c r="E104" s="25">
        <f t="shared" si="19"/>
        <v>595641987.88</v>
      </c>
      <c r="F104" s="7">
        <f t="shared" si="19"/>
        <v>59238294.259999998</v>
      </c>
      <c r="G104" s="7">
        <f t="shared" si="19"/>
        <v>59238294.259999998</v>
      </c>
      <c r="H104" s="25">
        <f t="shared" si="19"/>
        <v>536403693.62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300647559.88</v>
      </c>
      <c r="D106" s="22">
        <v>9800</v>
      </c>
      <c r="E106" s="26">
        <f t="shared" si="17"/>
        <v>300657359.88</v>
      </c>
      <c r="F106" s="23">
        <v>29952531.18</v>
      </c>
      <c r="G106" s="23">
        <v>29952531.18</v>
      </c>
      <c r="H106" s="30">
        <f t="shared" si="16"/>
        <v>270704828.69999999</v>
      </c>
    </row>
    <row r="107" spans="2:18" x14ac:dyDescent="0.2">
      <c r="B107" s="10" t="s">
        <v>34</v>
      </c>
      <c r="C107" s="22">
        <v>10300000</v>
      </c>
      <c r="D107" s="22">
        <v>0</v>
      </c>
      <c r="E107" s="26">
        <f t="shared" si="17"/>
        <v>10300000</v>
      </c>
      <c r="F107" s="23">
        <v>0</v>
      </c>
      <c r="G107" s="23">
        <v>0</v>
      </c>
      <c r="H107" s="30">
        <f t="shared" si="16"/>
        <v>10300000</v>
      </c>
    </row>
    <row r="108" spans="2:18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x14ac:dyDescent="0.2">
      <c r="B109" s="10" t="s">
        <v>36</v>
      </c>
      <c r="C109" s="22">
        <v>288852336</v>
      </c>
      <c r="D109" s="22">
        <v>-4167708</v>
      </c>
      <c r="E109" s="26">
        <f t="shared" si="17"/>
        <v>284684628</v>
      </c>
      <c r="F109" s="23">
        <v>29285763.079999998</v>
      </c>
      <c r="G109" s="23">
        <v>29285763.079999998</v>
      </c>
      <c r="H109" s="30">
        <f t="shared" si="16"/>
        <v>255398864.92000002</v>
      </c>
    </row>
    <row r="110" spans="2:18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125250000</v>
      </c>
      <c r="D114" s="7">
        <f t="shared" ref="D114:H114" si="20">SUM(D115:D123)</f>
        <v>8884907.120000001</v>
      </c>
      <c r="E114" s="25">
        <f t="shared" si="20"/>
        <v>134134907.12</v>
      </c>
      <c r="F114" s="7">
        <f t="shared" si="20"/>
        <v>6765089.5999999996</v>
      </c>
      <c r="G114" s="7">
        <f t="shared" si="20"/>
        <v>6765089.5999999996</v>
      </c>
      <c r="H114" s="25">
        <f t="shared" si="20"/>
        <v>127369817.52000001</v>
      </c>
    </row>
    <row r="115" spans="2:8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125250000</v>
      </c>
      <c r="D118" s="22">
        <v>3138899.95</v>
      </c>
      <c r="E118" s="26">
        <f t="shared" si="17"/>
        <v>128388899.95</v>
      </c>
      <c r="F118" s="23">
        <v>1019084.3</v>
      </c>
      <c r="G118" s="23">
        <v>1019084.3</v>
      </c>
      <c r="H118" s="30">
        <f t="shared" si="16"/>
        <v>127369815.65000001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5746007.1699999999</v>
      </c>
      <c r="E121" s="26">
        <f t="shared" si="17"/>
        <v>5746007.1699999999</v>
      </c>
      <c r="F121" s="23">
        <v>5746005.2999999998</v>
      </c>
      <c r="G121" s="23">
        <v>5746005.2999999998</v>
      </c>
      <c r="H121" s="30">
        <f t="shared" si="16"/>
        <v>1.8700000001117587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27732147.710000001</v>
      </c>
      <c r="D124" s="7">
        <f t="shared" ref="D124:H124" si="21">SUM(D125:D133)</f>
        <v>-12239637.710000001</v>
      </c>
      <c r="E124" s="25">
        <f t="shared" si="21"/>
        <v>15492510</v>
      </c>
      <c r="F124" s="7">
        <f t="shared" si="21"/>
        <v>0</v>
      </c>
      <c r="G124" s="7">
        <f t="shared" si="21"/>
        <v>0</v>
      </c>
      <c r="H124" s="25">
        <f t="shared" si="21"/>
        <v>15492510</v>
      </c>
    </row>
    <row r="125" spans="2:8" x14ac:dyDescent="0.2">
      <c r="B125" s="10" t="s">
        <v>52</v>
      </c>
      <c r="C125" s="22">
        <v>25232147.710000001</v>
      </c>
      <c r="D125" s="22">
        <v>-12339637.710000001</v>
      </c>
      <c r="E125" s="26">
        <f t="shared" si="17"/>
        <v>12892510</v>
      </c>
      <c r="F125" s="23">
        <v>0</v>
      </c>
      <c r="G125" s="23">
        <v>0</v>
      </c>
      <c r="H125" s="30">
        <f t="shared" si="16"/>
        <v>12892510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2600000</v>
      </c>
      <c r="E128" s="26">
        <f t="shared" si="17"/>
        <v>2600000</v>
      </c>
      <c r="F128" s="23">
        <v>0</v>
      </c>
      <c r="G128" s="23">
        <v>0</v>
      </c>
      <c r="H128" s="30">
        <f t="shared" si="16"/>
        <v>2600000</v>
      </c>
    </row>
    <row r="129" spans="2:8" x14ac:dyDescent="0.2">
      <c r="B129" s="10" t="s">
        <v>56</v>
      </c>
      <c r="C129" s="22">
        <v>2500000</v>
      </c>
      <c r="D129" s="22">
        <v>-2500000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265783660.25</v>
      </c>
      <c r="D134" s="7">
        <f t="shared" ref="D134:H134" si="22">SUM(D135:D137)</f>
        <v>35036593.700000003</v>
      </c>
      <c r="E134" s="25">
        <f t="shared" si="22"/>
        <v>300820253.94999999</v>
      </c>
      <c r="F134" s="7">
        <f t="shared" si="22"/>
        <v>20526526.359999999</v>
      </c>
      <c r="G134" s="7">
        <f t="shared" si="22"/>
        <v>19238468.68</v>
      </c>
      <c r="H134" s="25">
        <f t="shared" si="22"/>
        <v>280293727.58999997</v>
      </c>
    </row>
    <row r="135" spans="2:8" x14ac:dyDescent="0.2">
      <c r="B135" s="10" t="s">
        <v>62</v>
      </c>
      <c r="C135" s="22">
        <v>227011993.66999999</v>
      </c>
      <c r="D135" s="23">
        <v>35036593.700000003</v>
      </c>
      <c r="E135" s="26">
        <f t="shared" si="17"/>
        <v>262048587.37</v>
      </c>
      <c r="F135" s="23">
        <v>20526526.359999999</v>
      </c>
      <c r="G135" s="23">
        <v>19238468.68</v>
      </c>
      <c r="H135" s="30">
        <f t="shared" si="16"/>
        <v>241522061.00999999</v>
      </c>
    </row>
    <row r="136" spans="2:8" x14ac:dyDescent="0.2">
      <c r="B136" s="10" t="s">
        <v>63</v>
      </c>
      <c r="C136" s="22">
        <v>38771666.579999998</v>
      </c>
      <c r="D136" s="23">
        <v>0</v>
      </c>
      <c r="E136" s="26">
        <f t="shared" si="17"/>
        <v>38771666.579999998</v>
      </c>
      <c r="F136" s="23">
        <v>0</v>
      </c>
      <c r="G136" s="23">
        <v>0</v>
      </c>
      <c r="H136" s="30">
        <f t="shared" si="16"/>
        <v>38771666.579999998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11785823.65</v>
      </c>
      <c r="D151" s="7">
        <f t="shared" ref="D151:H151" si="25">SUM(D152:D158)</f>
        <v>3061065</v>
      </c>
      <c r="E151" s="25">
        <f t="shared" si="25"/>
        <v>14846888.65</v>
      </c>
      <c r="F151" s="7">
        <f t="shared" si="25"/>
        <v>10363263.560000001</v>
      </c>
      <c r="G151" s="7">
        <f t="shared" si="25"/>
        <v>10363263.560000001</v>
      </c>
      <c r="H151" s="25">
        <f t="shared" si="25"/>
        <v>4483625.09</v>
      </c>
    </row>
    <row r="152" spans="2:8" x14ac:dyDescent="0.2">
      <c r="B152" s="10" t="s">
        <v>79</v>
      </c>
      <c r="C152" s="22">
        <v>8081632.6500000004</v>
      </c>
      <c r="D152" s="23">
        <v>3061065</v>
      </c>
      <c r="E152" s="26">
        <f t="shared" si="17"/>
        <v>11142697.65</v>
      </c>
      <c r="F152" s="23">
        <v>8081632.6500000004</v>
      </c>
      <c r="G152" s="23">
        <v>8081632.6500000004</v>
      </c>
      <c r="H152" s="30">
        <f t="shared" si="16"/>
        <v>3061065</v>
      </c>
    </row>
    <row r="153" spans="2:8" x14ac:dyDescent="0.2">
      <c r="B153" s="10" t="s">
        <v>80</v>
      </c>
      <c r="C153" s="22">
        <v>3625000</v>
      </c>
      <c r="D153" s="23">
        <v>0</v>
      </c>
      <c r="E153" s="26">
        <f t="shared" si="17"/>
        <v>3625000</v>
      </c>
      <c r="F153" s="23">
        <v>2281630.91</v>
      </c>
      <c r="G153" s="23">
        <v>2281630.91</v>
      </c>
      <c r="H153" s="30">
        <f t="shared" si="16"/>
        <v>1343369.0899999999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79191</v>
      </c>
      <c r="D155" s="23">
        <v>0</v>
      </c>
      <c r="E155" s="26">
        <f t="shared" si="26"/>
        <v>79191</v>
      </c>
      <c r="F155" s="23">
        <v>0</v>
      </c>
      <c r="G155" s="23">
        <v>0</v>
      </c>
      <c r="H155" s="30">
        <f t="shared" si="27"/>
        <v>79191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4286030121.4300003</v>
      </c>
      <c r="D160" s="21">
        <f t="shared" ref="D160:G160" si="28">SUM(D10,D85)</f>
        <v>-85833921.889999956</v>
      </c>
      <c r="E160" s="28">
        <f>SUM(E10,E85)</f>
        <v>4200196199.54</v>
      </c>
      <c r="F160" s="21">
        <f t="shared" si="28"/>
        <v>1415724558.6600001</v>
      </c>
      <c r="G160" s="21">
        <f t="shared" si="28"/>
        <v>1310204302.2399998</v>
      </c>
      <c r="H160" s="28">
        <f>SUM(H10,H85)</f>
        <v>2784471640.8800001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2024-04-23T15:04:16Z</cp:lastPrinted>
  <dcterms:created xsi:type="dcterms:W3CDTF">2020-01-08T21:14:59Z</dcterms:created>
  <dcterms:modified xsi:type="dcterms:W3CDTF">2025-04-23T20:45:29Z</dcterms:modified>
</cp:coreProperties>
</file>